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22b93f63da5752/Documents/Charity Organizations and Food Pantry Work/Recipes and Shopping Lists/"/>
    </mc:Choice>
  </mc:AlternateContent>
  <xr:revisionPtr revIDLastSave="272" documentId="8_{CDD103E5-AB37-4659-9A82-20D3896CA11A}" xr6:coauthVersionLast="47" xr6:coauthVersionMax="47" xr10:uidLastSave="{D4D56A97-F5BB-458A-A069-4EBC48824789}"/>
  <bookViews>
    <workbookView xWindow="-108" yWindow="-108" windowWidth="23256" windowHeight="13896" tabRatio="867" xr2:uid="{C4C645A1-CF3D-43FE-9821-757BCE3A0F84}"/>
  </bookViews>
  <sheets>
    <sheet name="Master List" sheetId="10" r:id="rId1"/>
    <sheet name="Shopping List (5)" sheetId="6" r:id="rId2"/>
    <sheet name="Shopping List (7)" sheetId="8" r:id="rId3"/>
    <sheet name="Shopping List (8)" sheetId="9" r:id="rId4"/>
    <sheet name="Shopping List (6)" sheetId="7" r:id="rId5"/>
    <sheet name="Shopping List (3)" sheetId="4" r:id="rId6"/>
    <sheet name="Shopping List (4)" sheetId="5" r:id="rId7"/>
    <sheet name="Shopping List (2)" sheetId="3" r:id="rId8"/>
    <sheet name="Shopping List 1" sheetId="1" r:id="rId9"/>
    <sheet name="Nutrient Breakdown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0" l="1"/>
  <c r="C42" i="10"/>
  <c r="C43" i="10" s="1"/>
  <c r="C38" i="10"/>
  <c r="D38" i="10"/>
  <c r="C29" i="10"/>
  <c r="C22" i="10"/>
  <c r="C19" i="10"/>
  <c r="D29" i="10" s="1"/>
  <c r="C18" i="10"/>
  <c r="C15" i="10"/>
  <c r="C10" i="10"/>
  <c r="D12" i="5"/>
  <c r="D22" i="4"/>
  <c r="D14" i="4"/>
  <c r="D13" i="4"/>
  <c r="D11" i="4"/>
  <c r="D9" i="4"/>
  <c r="D38" i="1"/>
  <c r="B38" i="1" s="1"/>
  <c r="D14" i="9"/>
  <c r="D13" i="9"/>
  <c r="D9" i="9"/>
  <c r="D35" i="7"/>
  <c r="D31" i="7"/>
  <c r="D38" i="7" s="1"/>
  <c r="B38" i="7" s="1"/>
  <c r="D35" i="8"/>
  <c r="D38" i="8"/>
  <c r="B38" i="8" s="1"/>
  <c r="D35" i="9"/>
  <c r="D31" i="9"/>
  <c r="D38" i="9" s="1"/>
  <c r="B38" i="9" s="1"/>
  <c r="D38" i="5"/>
  <c r="D35" i="3"/>
  <c r="D31" i="3"/>
  <c r="D38" i="3" s="1"/>
  <c r="D35" i="6"/>
  <c r="D31" i="6"/>
  <c r="D28" i="7"/>
  <c r="D23" i="7"/>
  <c r="D22" i="7"/>
  <c r="D21" i="7"/>
  <c r="D20" i="7"/>
  <c r="D28" i="8"/>
  <c r="D22" i="8"/>
  <c r="D29" i="8" s="1"/>
  <c r="D21" i="8"/>
  <c r="D20" i="8"/>
  <c r="D28" i="9"/>
  <c r="D22" i="9"/>
  <c r="D21" i="9"/>
  <c r="D20" i="9"/>
  <c r="D28" i="4"/>
  <c r="D21" i="4"/>
  <c r="D20" i="4"/>
  <c r="D28" i="5"/>
  <c r="D22" i="5"/>
  <c r="D21" i="5"/>
  <c r="D20" i="5"/>
  <c r="D29" i="5" s="1"/>
  <c r="D28" i="3"/>
  <c r="D23" i="3"/>
  <c r="D22" i="3"/>
  <c r="D21" i="3"/>
  <c r="D20" i="3"/>
  <c r="D29" i="3" s="1"/>
  <c r="D28" i="6"/>
  <c r="D23" i="6"/>
  <c r="D22" i="6"/>
  <c r="D21" i="6"/>
  <c r="D20" i="6"/>
  <c r="D19" i="7"/>
  <c r="D19" i="8"/>
  <c r="D19" i="9"/>
  <c r="D19" i="4"/>
  <c r="D19" i="5"/>
  <c r="D19" i="3"/>
  <c r="D19" i="6"/>
  <c r="D29" i="6" s="1"/>
  <c r="D43" i="9"/>
  <c r="C42" i="9"/>
  <c r="C43" i="9" s="1"/>
  <c r="C38" i="9"/>
  <c r="C22" i="9"/>
  <c r="C29" i="9" s="1"/>
  <c r="C19" i="9"/>
  <c r="C18" i="9"/>
  <c r="C15" i="9"/>
  <c r="C10" i="9"/>
  <c r="D43" i="8"/>
  <c r="C42" i="8"/>
  <c r="C43" i="8" s="1"/>
  <c r="C38" i="8"/>
  <c r="C22" i="8"/>
  <c r="C19" i="8"/>
  <c r="C18" i="8"/>
  <c r="C15" i="8"/>
  <c r="C10" i="8"/>
  <c r="C29" i="8" s="1"/>
  <c r="D43" i="7"/>
  <c r="C43" i="7"/>
  <c r="C45" i="7" s="1"/>
  <c r="B43" i="7"/>
  <c r="C42" i="7"/>
  <c r="C38" i="7"/>
  <c r="D29" i="7"/>
  <c r="C22" i="7"/>
  <c r="C19" i="7"/>
  <c r="C18" i="7"/>
  <c r="C15" i="7"/>
  <c r="C10" i="7"/>
  <c r="C29" i="7" s="1"/>
  <c r="D43" i="6"/>
  <c r="C42" i="6"/>
  <c r="C43" i="6" s="1"/>
  <c r="D38" i="6"/>
  <c r="B38" i="6" s="1"/>
  <c r="C38" i="6"/>
  <c r="C22" i="6"/>
  <c r="C19" i="6"/>
  <c r="C18" i="6"/>
  <c r="C15" i="6"/>
  <c r="C10" i="6"/>
  <c r="C29" i="6" s="1"/>
  <c r="D43" i="5"/>
  <c r="C42" i="5"/>
  <c r="C43" i="5" s="1"/>
  <c r="C38" i="5"/>
  <c r="C22" i="5"/>
  <c r="C29" i="5" s="1"/>
  <c r="C19" i="5"/>
  <c r="C18" i="5"/>
  <c r="C15" i="5"/>
  <c r="C10" i="5"/>
  <c r="D43" i="4"/>
  <c r="C42" i="4"/>
  <c r="C43" i="4" s="1"/>
  <c r="D38" i="4"/>
  <c r="B38" i="4" s="1"/>
  <c r="C38" i="4"/>
  <c r="C22" i="4"/>
  <c r="C19" i="4"/>
  <c r="C18" i="4"/>
  <c r="C15" i="4"/>
  <c r="C10" i="4"/>
  <c r="C29" i="4" s="1"/>
  <c r="D43" i="3"/>
  <c r="C43" i="3"/>
  <c r="C45" i="3" s="1"/>
  <c r="C42" i="3"/>
  <c r="C38" i="3"/>
  <c r="C29" i="3"/>
  <c r="C22" i="3"/>
  <c r="C19" i="3"/>
  <c r="C18" i="3"/>
  <c r="C15" i="3"/>
  <c r="C10" i="3"/>
  <c r="B43" i="1"/>
  <c r="G2" i="2"/>
  <c r="G10" i="2"/>
  <c r="G9" i="2"/>
  <c r="G8" i="2"/>
  <c r="G7" i="2"/>
  <c r="G6" i="2"/>
  <c r="C42" i="1"/>
  <c r="C43" i="1" s="1"/>
  <c r="C38" i="1"/>
  <c r="D43" i="1"/>
  <c r="C22" i="1"/>
  <c r="C10" i="1"/>
  <c r="C18" i="1"/>
  <c r="C19" i="1"/>
  <c r="C15" i="1"/>
  <c r="D45" i="10" l="1"/>
  <c r="B29" i="10"/>
  <c r="B38" i="10"/>
  <c r="C45" i="10"/>
  <c r="B45" i="10" s="1"/>
  <c r="B47" i="10" s="1"/>
  <c r="B48" i="10" s="1"/>
  <c r="B43" i="10"/>
  <c r="D29" i="4"/>
  <c r="B29" i="4" s="1"/>
  <c r="D29" i="1"/>
  <c r="B29" i="1" s="1"/>
  <c r="D29" i="9"/>
  <c r="B29" i="9" s="1"/>
  <c r="B38" i="3"/>
  <c r="D45" i="6"/>
  <c r="B38" i="5"/>
  <c r="B29" i="8"/>
  <c r="D45" i="5"/>
  <c r="D45" i="8"/>
  <c r="B29" i="6"/>
  <c r="B29" i="7"/>
  <c r="B29" i="3"/>
  <c r="D45" i="7"/>
  <c r="B45" i="7" s="1"/>
  <c r="B47" i="7" s="1"/>
  <c r="B48" i="7" s="1"/>
  <c r="D45" i="3"/>
  <c r="B45" i="3" s="1"/>
  <c r="B47" i="3" s="1"/>
  <c r="B48" i="3" s="1"/>
  <c r="B29" i="5"/>
  <c r="B43" i="8"/>
  <c r="C45" i="8"/>
  <c r="C45" i="6"/>
  <c r="B43" i="6"/>
  <c r="B43" i="9"/>
  <c r="C45" i="9"/>
  <c r="C45" i="4"/>
  <c r="B43" i="4"/>
  <c r="C45" i="5"/>
  <c r="B43" i="5"/>
  <c r="B43" i="3"/>
  <c r="C29" i="1"/>
  <c r="D45" i="1" l="1"/>
  <c r="B45" i="1" s="1"/>
  <c r="D45" i="4"/>
  <c r="B45" i="4" s="1"/>
  <c r="B47" i="4" s="1"/>
  <c r="B48" i="4" s="1"/>
  <c r="D45" i="9"/>
  <c r="B45" i="6"/>
  <c r="B47" i="6" s="1"/>
  <c r="B48" i="6" s="1"/>
  <c r="B45" i="8"/>
  <c r="B47" i="8" s="1"/>
  <c r="B48" i="8" s="1"/>
  <c r="B45" i="5"/>
  <c r="B47" i="5" s="1"/>
  <c r="B48" i="5" s="1"/>
  <c r="B45" i="9"/>
  <c r="B47" i="9" s="1"/>
  <c r="B48" i="9" s="1"/>
  <c r="C45" i="1"/>
  <c r="B47" i="1" s="1"/>
  <c r="B48" i="1" s="1"/>
</calcChain>
</file>

<file path=xl/sharedStrings.xml><?xml version="1.0" encoding="utf-8"?>
<sst xmlns="http://schemas.openxmlformats.org/spreadsheetml/2006/main" count="647" uniqueCount="80">
  <si>
    <t>Item Category</t>
  </si>
  <si>
    <t>Item Description</t>
  </si>
  <si>
    <t>Est. Price</t>
  </si>
  <si>
    <t>Grains/Pasta</t>
  </si>
  <si>
    <t>Whole Wheat Noodles(2 boxes)</t>
  </si>
  <si>
    <t>Canned Protein</t>
  </si>
  <si>
    <t>Beans/Legumes</t>
  </si>
  <si>
    <t>Dry Red Lentils (1 bag)</t>
  </si>
  <si>
    <t>Canned Veggies</t>
  </si>
  <si>
    <t>Marinated Artichoke Hearts (1 jar)</t>
  </si>
  <si>
    <t>Kalamata Olives (1 jar)</t>
  </si>
  <si>
    <t>Canned Coconut Milk (1 can)</t>
  </si>
  <si>
    <t>Chicken/Veggie Broth (3 cartons)</t>
  </si>
  <si>
    <t>Chunky Salsa (1 jar)</t>
  </si>
  <si>
    <t>Recipe #'s</t>
  </si>
  <si>
    <t>Fresh Meat</t>
  </si>
  <si>
    <t>80/20 Ground Beef (2.25lb avg)</t>
  </si>
  <si>
    <t>Kidney Beans</t>
  </si>
  <si>
    <t>Pinto Beans</t>
  </si>
  <si>
    <t>Tomato Paste (1 can)</t>
  </si>
  <si>
    <t>Spices/Oils</t>
  </si>
  <si>
    <t>Olive Oil</t>
  </si>
  <si>
    <t>Chili Powder</t>
  </si>
  <si>
    <t>Cumin</t>
  </si>
  <si>
    <t>Diced Tomatoes (2 cans)</t>
  </si>
  <si>
    <t>1, 2</t>
  </si>
  <si>
    <t>Onions (3lb bag)</t>
  </si>
  <si>
    <t>Curry Powder</t>
  </si>
  <si>
    <t>1, 4</t>
  </si>
  <si>
    <t>Chunk Light Tuna in water (3 cans)</t>
  </si>
  <si>
    <t>1, 2, 3</t>
  </si>
  <si>
    <t>Oregano</t>
  </si>
  <si>
    <t>Black Beans (3 cans)</t>
  </si>
  <si>
    <t>1, 2, 4</t>
  </si>
  <si>
    <t>Greek Yogurt plain</t>
  </si>
  <si>
    <t>4, 5</t>
  </si>
  <si>
    <t>Eggs (1 dozen)</t>
  </si>
  <si>
    <t>3, 5</t>
  </si>
  <si>
    <t>Fresh Parsley</t>
  </si>
  <si>
    <t>Fresh Veggies/ Dairy</t>
  </si>
  <si>
    <t>Pantry</t>
  </si>
  <si>
    <t>Canned Corn (1 can)</t>
  </si>
  <si>
    <t>1, 2, 5</t>
  </si>
  <si>
    <t>Bag of Potatoes (3 lb)</t>
  </si>
  <si>
    <t>Garlic Powder</t>
  </si>
  <si>
    <t>Lemon (1)</t>
  </si>
  <si>
    <t>Chicken Tenderloins (2 packages)</t>
  </si>
  <si>
    <t>Pink Salmon (1 15oz can)</t>
  </si>
  <si>
    <t>Canned Green Peas (2 cans)</t>
  </si>
  <si>
    <t>Green Beans (for kitchen sink soup) or other beans</t>
  </si>
  <si>
    <r>
      <t xml:space="preserve">Long Grain Brown Rice (5lb bag) </t>
    </r>
    <r>
      <rPr>
        <sz val="12"/>
        <color rgb="FFFF0000"/>
        <rFont val="Arial"/>
        <family val="2"/>
      </rPr>
      <t>12 cooked cups</t>
    </r>
  </si>
  <si>
    <t>5</t>
  </si>
  <si>
    <t>2, 4</t>
  </si>
  <si>
    <t>Food Pantry Provided</t>
  </si>
  <si>
    <t>Net Cost</t>
  </si>
  <si>
    <t>All Purpose Flour or Almond Flour</t>
  </si>
  <si>
    <t>Dijon Mustard - Burgota Stone Ground 12 oz.</t>
  </si>
  <si>
    <t>1, 2, 3, 5</t>
  </si>
  <si>
    <t>Number of 4 Serving Meals:</t>
  </si>
  <si>
    <t>Cost per 4 serving meal</t>
  </si>
  <si>
    <t>Meal Nutritional Summary:</t>
  </si>
  <si>
    <t>Creamy Red Lentil &amp; Coconut Curry</t>
  </si>
  <si>
    <t>Mediterranean Tuna &amp; Artichoke Pasta</t>
  </si>
  <si>
    <t>Protein</t>
  </si>
  <si>
    <t>Fiber</t>
  </si>
  <si>
    <t>Carbs</t>
  </si>
  <si>
    <t>Fat</t>
  </si>
  <si>
    <t>Three-Bean Pantry Chili- With Meat</t>
  </si>
  <si>
    <t>Cost Per Meal</t>
  </si>
  <si>
    <t>Cost per serving</t>
  </si>
  <si>
    <t>With Meats:</t>
  </si>
  <si>
    <t>Total</t>
  </si>
  <si>
    <t>Zesty Southwest Bean &amp; Corn Grain Bowls</t>
  </si>
  <si>
    <t>Salmon Patties, Mashed Potatoes &amp; Green Peas</t>
  </si>
  <si>
    <t>Left-Over Hearthy "Kichen Sink" Soup</t>
  </si>
  <si>
    <t>DV for 2000 Calorie diet</t>
  </si>
  <si>
    <t>275</t>
  </si>
  <si>
    <t>Big Mac Meal</t>
  </si>
  <si>
    <t>144</t>
  </si>
  <si>
    <t>Cost Per 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</si>
</sst>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0" fillId="0" borderId="0" xfId="1" applyNumberFormat="1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8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right" vertical="center" wrapText="1"/>
    </xf>
    <xf numFmtId="8" fontId="4" fillId="0" borderId="0" xfId="0" applyNumberFormat="1" applyFont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43" fontId="0" fillId="0" borderId="0" xfId="1" applyFont="1" applyAlignment="1">
      <alignment horizontal="center"/>
    </xf>
    <xf numFmtId="44" fontId="0" fillId="0" borderId="0" xfId="2" applyFon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0" fillId="0" borderId="0" xfId="0" applyNumberForma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1B6B-20F4-4C77-8300-8A50981F3805}">
  <sheetPr>
    <pageSetUpPr fitToPage="1"/>
  </sheetPr>
  <dimension ref="A1:E307"/>
  <sheetViews>
    <sheetView tabSelected="1" workbookViewId="0">
      <selection activeCell="D31" sqref="D31:D35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/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/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/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/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/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/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/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/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/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/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/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/>
      <c r="E28" s="9" t="s">
        <v>57</v>
      </c>
    </row>
    <row r="29" spans="1:5" ht="16.2" thickBot="1" x14ac:dyDescent="0.35">
      <c r="A29" s="24" t="s">
        <v>54</v>
      </c>
      <c r="B29" s="7">
        <f>+C29+D29</f>
        <v>62.300000000000011</v>
      </c>
      <c r="C29" s="7">
        <f>SUM(C2:C28)</f>
        <v>62.300000000000011</v>
      </c>
      <c r="D29" s="7">
        <f>SUM(D2:D28)</f>
        <v>0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/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/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4.95</v>
      </c>
      <c r="C38" s="7">
        <f>SUM(C31:C37)</f>
        <v>4.95</v>
      </c>
      <c r="D38" s="7">
        <f>SUM(D31:D37)</f>
        <v>0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81.720000000000013</v>
      </c>
      <c r="C45" s="7">
        <f>+C43+C38+C29</f>
        <v>81.720000000000013</v>
      </c>
      <c r="D45" s="7">
        <f>+D43+D38+D29</f>
        <v>0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13.620000000000003</v>
      </c>
      <c r="C47" t="s">
        <v>59</v>
      </c>
    </row>
    <row r="48" spans="1:5" x14ac:dyDescent="0.3">
      <c r="A48" t="s">
        <v>79</v>
      </c>
      <c r="B48" s="27">
        <f>+B47/4</f>
        <v>3.4050000000000007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C2F0-253B-46FC-B548-167C311A9FAD}">
  <dimension ref="A1:G12"/>
  <sheetViews>
    <sheetView workbookViewId="0">
      <selection activeCell="A14" sqref="A14"/>
    </sheetView>
  </sheetViews>
  <sheetFormatPr defaultRowHeight="14.4" x14ac:dyDescent="0.3"/>
  <cols>
    <col min="1" max="1" width="39.5546875" bestFit="1" customWidth="1"/>
  </cols>
  <sheetData>
    <row r="1" spans="1:7" x14ac:dyDescent="0.3">
      <c r="A1" t="s">
        <v>60</v>
      </c>
      <c r="D1" s="18"/>
      <c r="E1" s="10"/>
    </row>
    <row r="2" spans="1:7" x14ac:dyDescent="0.3">
      <c r="A2" t="s">
        <v>75</v>
      </c>
      <c r="C2">
        <v>50</v>
      </c>
      <c r="D2" s="18">
        <v>28</v>
      </c>
      <c r="E2" s="10" t="s">
        <v>76</v>
      </c>
      <c r="F2">
        <v>78</v>
      </c>
      <c r="G2" s="33">
        <f>+(F2*9)+(E2+D2+C2)*4</f>
        <v>2114</v>
      </c>
    </row>
    <row r="3" spans="1:7" x14ac:dyDescent="0.3">
      <c r="A3" t="s">
        <v>77</v>
      </c>
      <c r="C3">
        <v>30</v>
      </c>
      <c r="D3" s="18">
        <v>9</v>
      </c>
      <c r="E3" s="10" t="s">
        <v>78</v>
      </c>
      <c r="F3">
        <v>45</v>
      </c>
      <c r="G3">
        <v>1080</v>
      </c>
    </row>
    <row r="4" spans="1:7" x14ac:dyDescent="0.3">
      <c r="D4" s="18"/>
      <c r="E4" s="10"/>
    </row>
    <row r="5" spans="1:7" x14ac:dyDescent="0.3">
      <c r="A5" t="s">
        <v>70</v>
      </c>
      <c r="B5" s="29" t="s">
        <v>71</v>
      </c>
      <c r="C5" s="30" t="s">
        <v>63</v>
      </c>
      <c r="D5" s="30" t="s">
        <v>64</v>
      </c>
      <c r="E5" s="30" t="s">
        <v>65</v>
      </c>
      <c r="F5" s="30" t="s">
        <v>66</v>
      </c>
    </row>
    <row r="6" spans="1:7" s="15" customFormat="1" x14ac:dyDescent="0.3">
      <c r="A6" s="15" t="s">
        <v>67</v>
      </c>
      <c r="B6" s="31">
        <v>532</v>
      </c>
      <c r="C6" s="31">
        <v>40</v>
      </c>
      <c r="D6" s="31">
        <v>19</v>
      </c>
      <c r="E6" s="31">
        <v>38</v>
      </c>
      <c r="F6" s="31">
        <v>17</v>
      </c>
      <c r="G6" s="33">
        <f>+(F6*9)+(E6+D6+C6)*4</f>
        <v>541</v>
      </c>
    </row>
    <row r="7" spans="1:7" x14ac:dyDescent="0.3">
      <c r="A7" t="s">
        <v>61</v>
      </c>
      <c r="B7" s="32">
        <v>745</v>
      </c>
      <c r="C7" s="32">
        <v>44</v>
      </c>
      <c r="D7" s="28">
        <v>15</v>
      </c>
      <c r="E7" s="28">
        <v>72</v>
      </c>
      <c r="F7" s="32">
        <v>28</v>
      </c>
      <c r="G7" s="33">
        <f t="shared" ref="G7:G10" si="0">+(F7*9)+(E7+D7+C7)*4</f>
        <v>776</v>
      </c>
    </row>
    <row r="8" spans="1:7" x14ac:dyDescent="0.3">
      <c r="A8" t="s">
        <v>62</v>
      </c>
      <c r="B8" s="32">
        <v>673</v>
      </c>
      <c r="C8" s="32">
        <v>46</v>
      </c>
      <c r="D8" s="28">
        <v>12</v>
      </c>
      <c r="E8" s="28">
        <v>76</v>
      </c>
      <c r="F8" s="32">
        <v>18</v>
      </c>
      <c r="G8" s="33">
        <f t="shared" si="0"/>
        <v>698</v>
      </c>
    </row>
    <row r="9" spans="1:7" x14ac:dyDescent="0.3">
      <c r="A9" t="s">
        <v>72</v>
      </c>
      <c r="B9" s="32">
        <v>450</v>
      </c>
      <c r="C9" s="32">
        <v>18</v>
      </c>
      <c r="D9" s="28">
        <v>17</v>
      </c>
      <c r="E9" s="28">
        <v>75</v>
      </c>
      <c r="F9" s="32">
        <v>3</v>
      </c>
      <c r="G9" s="33">
        <f t="shared" si="0"/>
        <v>467</v>
      </c>
    </row>
    <row r="10" spans="1:7" x14ac:dyDescent="0.3">
      <c r="A10" t="s">
        <v>73</v>
      </c>
      <c r="B10" s="32">
        <v>604</v>
      </c>
      <c r="C10" s="32">
        <v>37</v>
      </c>
      <c r="D10" s="28">
        <v>9</v>
      </c>
      <c r="E10" s="32">
        <v>36</v>
      </c>
      <c r="F10" s="32">
        <v>30</v>
      </c>
      <c r="G10" s="33">
        <f t="shared" si="0"/>
        <v>598</v>
      </c>
    </row>
    <row r="11" spans="1:7" x14ac:dyDescent="0.3">
      <c r="A11" t="s">
        <v>74</v>
      </c>
      <c r="B11" s="32">
        <v>420</v>
      </c>
      <c r="C11" s="32">
        <v>18</v>
      </c>
      <c r="D11" s="28">
        <v>10</v>
      </c>
      <c r="E11" s="32"/>
      <c r="F11" s="32"/>
    </row>
    <row r="12" spans="1:7" x14ac:dyDescent="0.3">
      <c r="B12" s="32"/>
      <c r="C12" s="32"/>
      <c r="D12" s="32"/>
      <c r="E12" s="32"/>
      <c r="F12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E10C-75B0-41B7-9CBF-D02CE2B58FCC}">
  <sheetPr>
    <pageSetUpPr fitToPage="1"/>
  </sheetPr>
  <dimension ref="A1:E307"/>
  <sheetViews>
    <sheetView workbookViewId="0">
      <selection activeCell="D33" sqref="D33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>
        <v>-3.35</v>
      </c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>
        <f t="shared" si="0"/>
        <v>-1.39</v>
      </c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31.430000000000014</v>
      </c>
      <c r="C29" s="7">
        <f>SUM(C2:C28)</f>
        <v>62.300000000000011</v>
      </c>
      <c r="D29" s="7">
        <f>SUM(D2:D28)</f>
        <v>-30.869999999999997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>
        <f t="shared" ref="D31:D35" si="1">-C31</f>
        <v>-0.99</v>
      </c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>
        <v>-0.99</v>
      </c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>
        <f t="shared" si="1"/>
        <v>-0.99</v>
      </c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1.9800000000000004</v>
      </c>
      <c r="C38" s="7">
        <f>SUM(C31:C37)</f>
        <v>4.95</v>
      </c>
      <c r="D38" s="7">
        <f>SUM(D31:D37)</f>
        <v>-2.9699999999999998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47.880000000000017</v>
      </c>
      <c r="C45" s="7">
        <f>+C43+C38+C29</f>
        <v>81.720000000000013</v>
      </c>
      <c r="D45" s="7">
        <f>+D43+D38+D29</f>
        <v>-33.839999999999996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7.9800000000000031</v>
      </c>
      <c r="C47" t="s">
        <v>59</v>
      </c>
    </row>
    <row r="48" spans="1:5" x14ac:dyDescent="0.3">
      <c r="A48" t="s">
        <v>79</v>
      </c>
      <c r="B48" s="27">
        <f>+B47/4</f>
        <v>1.9950000000000008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30C6-A462-4997-981C-18DF8C589D02}">
  <sheetPr>
    <pageSetUpPr fitToPage="1"/>
  </sheetPr>
  <dimension ref="A1:E307"/>
  <sheetViews>
    <sheetView topLeftCell="A25" workbookViewId="0">
      <selection activeCell="D47" sqref="D47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/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>
        <v>-3.35</v>
      </c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/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37.660000000000011</v>
      </c>
      <c r="C29" s="7">
        <f>SUM(C2:C28)</f>
        <v>62.300000000000011</v>
      </c>
      <c r="D29" s="7">
        <f>SUM(D2:D28)</f>
        <v>-24.64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/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>
        <v>-0.99</v>
      </c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>
        <f t="shared" ref="D35" si="1">-C35</f>
        <v>-0.99</v>
      </c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2.97</v>
      </c>
      <c r="C38" s="7">
        <f>SUM(C31:C37)</f>
        <v>4.95</v>
      </c>
      <c r="D38" s="7">
        <f>SUM(D31:D37)</f>
        <v>-1.98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55.100000000000009</v>
      </c>
      <c r="C45" s="7">
        <f>+C43+C38+C29</f>
        <v>81.720000000000013</v>
      </c>
      <c r="D45" s="7">
        <f>+D43+D38+D29</f>
        <v>-26.62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9.1833333333333353</v>
      </c>
      <c r="C47" t="s">
        <v>59</v>
      </c>
    </row>
    <row r="48" spans="1:5" x14ac:dyDescent="0.3">
      <c r="A48" t="s">
        <v>79</v>
      </c>
      <c r="B48" s="27">
        <f>+B47/4</f>
        <v>2.2958333333333338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833-C476-4F67-848F-AC3134D77BA1}">
  <sheetPr>
    <pageSetUpPr fitToPage="1"/>
  </sheetPr>
  <dimension ref="A1:E307"/>
  <sheetViews>
    <sheetView topLeftCell="A2" workbookViewId="0">
      <selection activeCell="F23" sqref="F23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>
        <f>-C9</f>
        <v>-3.89</v>
      </c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/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>
        <f>-C13</f>
        <v>-2.19</v>
      </c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>
        <f>-C14</f>
        <v>-2.29</v>
      </c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/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31.600000000000016</v>
      </c>
      <c r="C29" s="7">
        <f>SUM(C2:C28)</f>
        <v>62.300000000000011</v>
      </c>
      <c r="D29" s="7">
        <f>SUM(D2:D28)</f>
        <v>-30.699999999999996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>
        <f t="shared" ref="D31:D35" si="1">-C31</f>
        <v>-0.99</v>
      </c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>
        <f t="shared" si="1"/>
        <v>-0.99</v>
      </c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2.97</v>
      </c>
      <c r="C38" s="7">
        <f>SUM(C31:C37)</f>
        <v>4.95</v>
      </c>
      <c r="D38" s="7">
        <f>SUM(D31:D37)</f>
        <v>-1.98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49.04000000000002</v>
      </c>
      <c r="C45" s="7">
        <f>+C43+C38+C29</f>
        <v>81.720000000000013</v>
      </c>
      <c r="D45" s="7">
        <f>+D43+D38+D29</f>
        <v>-32.679999999999993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8.1733333333333373</v>
      </c>
      <c r="C47" t="s">
        <v>59</v>
      </c>
    </row>
    <row r="48" spans="1:5" x14ac:dyDescent="0.3">
      <c r="A48" t="s">
        <v>79</v>
      </c>
      <c r="B48" s="27">
        <f>+B47/4</f>
        <v>2.0433333333333343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93EB-D1C5-4597-B7C2-35C32A8ABEC7}">
  <sheetPr>
    <pageSetUpPr fitToPage="1"/>
  </sheetPr>
  <dimension ref="A1:E307"/>
  <sheetViews>
    <sheetView topLeftCell="A2" workbookViewId="0">
      <selection activeCell="D32" sqref="D32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>
        <v>-3.99</v>
      </c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>
        <v>-3.35</v>
      </c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>
        <f t="shared" si="0"/>
        <v>-1.39</v>
      </c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27.440000000000019</v>
      </c>
      <c r="C29" s="7">
        <f>SUM(C2:C28)</f>
        <v>62.300000000000011</v>
      </c>
      <c r="D29" s="7">
        <f>SUM(D2:D28)</f>
        <v>-34.859999999999992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>
        <f t="shared" ref="D31:D35" si="1">-C31</f>
        <v>-0.99</v>
      </c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>
        <f t="shared" si="1"/>
        <v>-0.99</v>
      </c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2.97</v>
      </c>
      <c r="C38" s="7">
        <f>SUM(C31:C37)</f>
        <v>4.95</v>
      </c>
      <c r="D38" s="7">
        <f>SUM(D31:D37)</f>
        <v>-1.98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44.880000000000024</v>
      </c>
      <c r="C45" s="7">
        <f>+C43+C38+C29</f>
        <v>81.720000000000013</v>
      </c>
      <c r="D45" s="7">
        <f>+D43+D38+D29</f>
        <v>-36.839999999999989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7.480000000000004</v>
      </c>
      <c r="C47" t="s">
        <v>59</v>
      </c>
    </row>
    <row r="48" spans="1:5" x14ac:dyDescent="0.3">
      <c r="A48" t="s">
        <v>79</v>
      </c>
      <c r="B48" s="27">
        <f>+B47/4</f>
        <v>1.870000000000001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D5A6-1C79-4207-A52F-CD02311250D5}">
  <sheetPr>
    <pageSetUpPr fitToPage="1"/>
  </sheetPr>
  <dimension ref="A1:E307"/>
  <sheetViews>
    <sheetView topLeftCell="A26" workbookViewId="0">
      <selection activeCell="D48" sqref="D48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>
        <f>-C9</f>
        <v>-3.89</v>
      </c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>
        <f>-C11</f>
        <v>-3.35</v>
      </c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>
        <f>-C13</f>
        <v>-2.19</v>
      </c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>
        <f>-C14</f>
        <v>-2.29</v>
      </c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>-C22</f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24.450000000000017</v>
      </c>
      <c r="C29" s="7">
        <f>SUM(C2:C28)</f>
        <v>62.300000000000011</v>
      </c>
      <c r="D29" s="7">
        <f>SUM(D2:D28)</f>
        <v>-37.849999999999994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/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/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4.95</v>
      </c>
      <c r="C38" s="7">
        <f>SUM(C31:C37)</f>
        <v>4.95</v>
      </c>
      <c r="D38" s="7">
        <f>SUM(D31:D37)</f>
        <v>0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43.870000000000019</v>
      </c>
      <c r="C45" s="7">
        <f>+C43+C38+C29</f>
        <v>81.720000000000013</v>
      </c>
      <c r="D45" s="7">
        <f>+D43+D38+D29</f>
        <v>-37.849999999999994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7.3116666666666701</v>
      </c>
      <c r="C47" t="s">
        <v>59</v>
      </c>
    </row>
    <row r="48" spans="1:5" x14ac:dyDescent="0.3">
      <c r="A48" t="s">
        <v>79</v>
      </c>
      <c r="B48" s="27">
        <f>+B47/4</f>
        <v>1.8279166666666675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D170-47C1-46A5-B3F4-6B92E98C24FF}">
  <sheetPr>
    <pageSetUpPr fitToPage="1"/>
  </sheetPr>
  <dimension ref="A1:E307"/>
  <sheetViews>
    <sheetView topLeftCell="A18" workbookViewId="0">
      <selection activeCell="D36" sqref="D36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/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>
        <f>-C12</f>
        <v>-2.4900000000000002</v>
      </c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33.680000000000014</v>
      </c>
      <c r="C29" s="7">
        <f>SUM(C2:C28)</f>
        <v>62.300000000000011</v>
      </c>
      <c r="D29" s="7">
        <f>SUM(D2:D28)</f>
        <v>-28.619999999999997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/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/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4.95</v>
      </c>
      <c r="C38" s="7">
        <f>SUM(C31:C37)</f>
        <v>4.95</v>
      </c>
      <c r="D38" s="7">
        <f>SUM(D31:D37)</f>
        <v>0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53.100000000000016</v>
      </c>
      <c r="C45" s="7">
        <f>+C43+C38+C29</f>
        <v>81.720000000000013</v>
      </c>
      <c r="D45" s="7">
        <f>+D43+D38+D29</f>
        <v>-28.619999999999997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8.8500000000000032</v>
      </c>
      <c r="C47" t="s">
        <v>59</v>
      </c>
    </row>
    <row r="48" spans="1:5" x14ac:dyDescent="0.3">
      <c r="A48" t="s">
        <v>79</v>
      </c>
      <c r="B48" s="27">
        <f>+B47/4</f>
        <v>2.2125000000000008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FC67-C0D7-4BC8-A41F-FB849F341B30}">
  <sheetPr>
    <pageSetUpPr fitToPage="1"/>
  </sheetPr>
  <dimension ref="A1:E307"/>
  <sheetViews>
    <sheetView topLeftCell="A23" workbookViewId="0">
      <selection activeCell="D32" sqref="D32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>
        <v>-3.99</v>
      </c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>
        <v>-3.98</v>
      </c>
      <c r="E8" s="9">
        <v>3</v>
      </c>
    </row>
    <row r="9" spans="1:5" ht="16.2" thickBot="1" x14ac:dyDescent="0.35">
      <c r="A9" s="5"/>
      <c r="B9" s="14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>
        <v>-2.67</v>
      </c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>
        <v>-3.35</v>
      </c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>
        <v>-3.8</v>
      </c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>
        <v>-0.86</v>
      </c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>
        <v>-0.5</v>
      </c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>
        <v>-1.52</v>
      </c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>
        <f>-C19</f>
        <v>-2.8499999999999996</v>
      </c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>
        <f t="shared" ref="D20:D28" si="0">-C20</f>
        <v>-0.99</v>
      </c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>
        <f t="shared" si="0"/>
        <v>-0.99</v>
      </c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>
        <f t="shared" si="0"/>
        <v>-1.98</v>
      </c>
      <c r="E22" s="9"/>
    </row>
    <row r="23" spans="1:5" ht="16.2" thickBot="1" x14ac:dyDescent="0.35">
      <c r="A23" s="8"/>
      <c r="B23" s="6" t="s">
        <v>7</v>
      </c>
      <c r="C23" s="7">
        <v>1.39</v>
      </c>
      <c r="D23" s="17">
        <f t="shared" si="0"/>
        <v>-1.39</v>
      </c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>
        <f t="shared" si="0"/>
        <v>-5.99</v>
      </c>
      <c r="E28" s="9" t="s">
        <v>57</v>
      </c>
    </row>
    <row r="29" spans="1:5" ht="16.2" thickBot="1" x14ac:dyDescent="0.35">
      <c r="A29" s="24" t="s">
        <v>54</v>
      </c>
      <c r="B29" s="7">
        <f>+C29+D29</f>
        <v>27.440000000000019</v>
      </c>
      <c r="C29" s="7">
        <f>SUM(C2:C28)</f>
        <v>62.300000000000011</v>
      </c>
      <c r="D29" s="7">
        <f>SUM(D2:D28)</f>
        <v>-34.859999999999992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>
        <f t="shared" ref="D31:D35" si="1">-C31</f>
        <v>-0.99</v>
      </c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>
        <f t="shared" si="1"/>
        <v>-0.99</v>
      </c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2.97</v>
      </c>
      <c r="C38" s="7">
        <f>SUM(C31:C37)</f>
        <v>4.95</v>
      </c>
      <c r="D38" s="7">
        <f>SUM(D31:D37)</f>
        <v>-1.98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44.880000000000024</v>
      </c>
      <c r="C45" s="7">
        <f>+C43+C38+C29</f>
        <v>81.720000000000013</v>
      </c>
      <c r="D45" s="7">
        <f>+D43+D38+D29</f>
        <v>-36.839999999999989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7.480000000000004</v>
      </c>
      <c r="C47" t="s">
        <v>59</v>
      </c>
    </row>
    <row r="48" spans="1:5" x14ac:dyDescent="0.3">
      <c r="A48" t="s">
        <v>79</v>
      </c>
      <c r="B48" s="27">
        <f>+B47/4</f>
        <v>1.870000000000001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2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83F5-1149-4532-92A7-F5747DBE49F1}">
  <sheetPr>
    <pageSetUpPr fitToPage="1"/>
  </sheetPr>
  <dimension ref="A1:E307"/>
  <sheetViews>
    <sheetView workbookViewId="0">
      <selection activeCell="F8" sqref="F8"/>
    </sheetView>
  </sheetViews>
  <sheetFormatPr defaultRowHeight="14.4" x14ac:dyDescent="0.3"/>
  <cols>
    <col min="1" max="1" width="24.33203125" bestFit="1" customWidth="1"/>
    <col min="2" max="2" width="52.88671875" bestFit="1" customWidth="1"/>
    <col min="3" max="3" width="8.6640625" customWidth="1"/>
    <col min="4" max="4" width="11.5546875" style="18" customWidth="1"/>
    <col min="5" max="5" width="9.88671875" style="10" customWidth="1"/>
  </cols>
  <sheetData>
    <row r="1" spans="1:5" s="15" customFormat="1" ht="47.4" thickBot="1" x14ac:dyDescent="0.35">
      <c r="A1" s="1" t="s">
        <v>0</v>
      </c>
      <c r="B1" s="1" t="s">
        <v>1</v>
      </c>
      <c r="C1" s="1" t="s">
        <v>2</v>
      </c>
      <c r="D1" s="20" t="s">
        <v>53</v>
      </c>
      <c r="E1" s="21" t="s">
        <v>14</v>
      </c>
    </row>
    <row r="2" spans="1:5" ht="16.2" thickBot="1" x14ac:dyDescent="0.35">
      <c r="A2" s="5" t="s">
        <v>39</v>
      </c>
      <c r="B2" s="6" t="s">
        <v>26</v>
      </c>
      <c r="C2" s="7">
        <v>1.99</v>
      </c>
      <c r="D2" s="17"/>
      <c r="E2" s="9" t="s">
        <v>42</v>
      </c>
    </row>
    <row r="3" spans="1:5" ht="16.2" thickBot="1" x14ac:dyDescent="0.35">
      <c r="A3" s="5"/>
      <c r="B3" s="6" t="s">
        <v>43</v>
      </c>
      <c r="C3" s="7">
        <v>3.99</v>
      </c>
      <c r="D3" s="17"/>
      <c r="E3" s="9">
        <v>5</v>
      </c>
    </row>
    <row r="4" spans="1:5" ht="16.2" thickBot="1" x14ac:dyDescent="0.35">
      <c r="A4" s="8"/>
      <c r="B4" s="6" t="s">
        <v>38</v>
      </c>
      <c r="C4" s="7">
        <v>1.59</v>
      </c>
      <c r="D4" s="17"/>
      <c r="E4" s="9">
        <v>5</v>
      </c>
    </row>
    <row r="5" spans="1:5" ht="16.2" thickBot="1" x14ac:dyDescent="0.35">
      <c r="A5" s="8"/>
      <c r="B5" s="6" t="s">
        <v>34</v>
      </c>
      <c r="C5" s="7">
        <v>3.19</v>
      </c>
      <c r="D5" s="17"/>
      <c r="E5" s="9" t="s">
        <v>35</v>
      </c>
    </row>
    <row r="6" spans="1:5" ht="16.2" thickBot="1" x14ac:dyDescent="0.35">
      <c r="A6" s="8"/>
      <c r="B6" s="6" t="s">
        <v>36</v>
      </c>
      <c r="C6" s="7">
        <v>1.96</v>
      </c>
      <c r="D6" s="17"/>
      <c r="E6" s="9" t="s">
        <v>37</v>
      </c>
    </row>
    <row r="7" spans="1:5" ht="16.2" thickBot="1" x14ac:dyDescent="0.35">
      <c r="A7" s="8"/>
      <c r="B7" s="14" t="s">
        <v>45</v>
      </c>
      <c r="C7" s="7"/>
      <c r="D7" s="17"/>
      <c r="E7" s="9">
        <v>5</v>
      </c>
    </row>
    <row r="8" spans="1:5" ht="16.2" thickBot="1" x14ac:dyDescent="0.35">
      <c r="A8" s="5" t="s">
        <v>3</v>
      </c>
      <c r="B8" s="6" t="s">
        <v>4</v>
      </c>
      <c r="C8" s="7">
        <v>3.98</v>
      </c>
      <c r="D8" s="17"/>
      <c r="E8" s="9">
        <v>3</v>
      </c>
    </row>
    <row r="9" spans="1:5" ht="16.2" thickBot="1" x14ac:dyDescent="0.35">
      <c r="A9" s="5"/>
      <c r="B9" s="6" t="s">
        <v>50</v>
      </c>
      <c r="C9" s="7">
        <v>3.89</v>
      </c>
      <c r="D9" s="17"/>
      <c r="E9" s="9" t="s">
        <v>33</v>
      </c>
    </row>
    <row r="10" spans="1:5" ht="16.2" thickBot="1" x14ac:dyDescent="0.35">
      <c r="A10" s="5" t="s">
        <v>5</v>
      </c>
      <c r="B10" s="6" t="s">
        <v>29</v>
      </c>
      <c r="C10" s="7">
        <f>0.89*3</f>
        <v>2.67</v>
      </c>
      <c r="D10" s="17"/>
      <c r="E10" s="9">
        <v>3</v>
      </c>
    </row>
    <row r="11" spans="1:5" ht="16.2" thickBot="1" x14ac:dyDescent="0.35">
      <c r="A11" s="8"/>
      <c r="B11" s="6" t="s">
        <v>47</v>
      </c>
      <c r="C11" s="7">
        <v>3.35</v>
      </c>
      <c r="D11" s="17"/>
      <c r="E11" s="9">
        <v>5</v>
      </c>
    </row>
    <row r="12" spans="1:5" ht="16.2" thickBot="1" x14ac:dyDescent="0.35">
      <c r="A12" s="5" t="s">
        <v>8</v>
      </c>
      <c r="B12" s="6" t="s">
        <v>13</v>
      </c>
      <c r="C12" s="7">
        <v>2.4900000000000002</v>
      </c>
      <c r="D12" s="17"/>
      <c r="E12" s="9">
        <v>4</v>
      </c>
    </row>
    <row r="13" spans="1:5" ht="16.2" thickBot="1" x14ac:dyDescent="0.35">
      <c r="A13" s="8"/>
      <c r="B13" s="6" t="s">
        <v>9</v>
      </c>
      <c r="C13" s="7">
        <v>2.19</v>
      </c>
      <c r="D13" s="17"/>
      <c r="E13" s="9">
        <v>3</v>
      </c>
    </row>
    <row r="14" spans="1:5" ht="16.2" thickBot="1" x14ac:dyDescent="0.35">
      <c r="A14" s="8"/>
      <c r="B14" s="6" t="s">
        <v>10</v>
      </c>
      <c r="C14" s="7">
        <v>2.29</v>
      </c>
      <c r="D14" s="17"/>
      <c r="E14" s="9">
        <v>3</v>
      </c>
    </row>
    <row r="15" spans="1:5" ht="16.2" thickBot="1" x14ac:dyDescent="0.35">
      <c r="A15" s="5"/>
      <c r="B15" s="6" t="s">
        <v>24</v>
      </c>
      <c r="C15" s="7">
        <f>4*0.95</f>
        <v>3.8</v>
      </c>
      <c r="D15" s="17"/>
      <c r="E15" s="9" t="s">
        <v>25</v>
      </c>
    </row>
    <row r="16" spans="1:5" ht="16.2" thickBot="1" x14ac:dyDescent="0.35">
      <c r="A16" s="5"/>
      <c r="B16" s="6" t="s">
        <v>19</v>
      </c>
      <c r="C16" s="7">
        <v>0.86</v>
      </c>
      <c r="D16" s="17"/>
      <c r="E16" s="9">
        <v>1</v>
      </c>
    </row>
    <row r="17" spans="1:5" ht="16.2" thickBot="1" x14ac:dyDescent="0.35">
      <c r="A17" s="8"/>
      <c r="B17" s="6" t="s">
        <v>41</v>
      </c>
      <c r="C17" s="7">
        <v>0.5</v>
      </c>
      <c r="D17" s="17"/>
      <c r="E17" s="9">
        <v>4</v>
      </c>
    </row>
    <row r="18" spans="1:5" ht="16.2" thickBot="1" x14ac:dyDescent="0.35">
      <c r="A18" s="8"/>
      <c r="B18" s="6" t="s">
        <v>48</v>
      </c>
      <c r="C18" s="7">
        <f>0.76*2</f>
        <v>1.52</v>
      </c>
      <c r="D18" s="17"/>
      <c r="E18" s="9">
        <v>5</v>
      </c>
    </row>
    <row r="19" spans="1:5" ht="16.2" thickBot="1" x14ac:dyDescent="0.35">
      <c r="A19" s="5" t="s">
        <v>6</v>
      </c>
      <c r="B19" s="6" t="s">
        <v>32</v>
      </c>
      <c r="C19" s="7">
        <f>0.95*3</f>
        <v>2.8499999999999996</v>
      </c>
      <c r="D19" s="17"/>
      <c r="E19" s="9" t="s">
        <v>28</v>
      </c>
    </row>
    <row r="20" spans="1:5" ht="16.2" thickBot="1" x14ac:dyDescent="0.35">
      <c r="A20" s="5"/>
      <c r="B20" s="6" t="s">
        <v>17</v>
      </c>
      <c r="C20" s="7">
        <v>0.99</v>
      </c>
      <c r="D20" s="17"/>
      <c r="E20" s="9">
        <v>1</v>
      </c>
    </row>
    <row r="21" spans="1:5" ht="16.2" thickBot="1" x14ac:dyDescent="0.35">
      <c r="A21" s="5"/>
      <c r="B21" s="6" t="s">
        <v>18</v>
      </c>
      <c r="C21" s="7">
        <v>0.99</v>
      </c>
      <c r="D21" s="17"/>
      <c r="E21" s="9">
        <v>1</v>
      </c>
    </row>
    <row r="22" spans="1:5" ht="16.2" thickBot="1" x14ac:dyDescent="0.35">
      <c r="A22" s="5"/>
      <c r="B22" s="6" t="s">
        <v>49</v>
      </c>
      <c r="C22" s="7">
        <f>0.99*2</f>
        <v>1.98</v>
      </c>
      <c r="D22" s="17"/>
      <c r="E22" s="9"/>
    </row>
    <row r="23" spans="1:5" ht="16.2" thickBot="1" x14ac:dyDescent="0.35">
      <c r="A23" s="8"/>
      <c r="B23" s="6" t="s">
        <v>7</v>
      </c>
      <c r="C23" s="7">
        <v>1.39</v>
      </c>
      <c r="D23" s="17"/>
      <c r="E23" s="9">
        <v>2</v>
      </c>
    </row>
    <row r="24" spans="1:5" ht="16.2" thickBot="1" x14ac:dyDescent="0.35">
      <c r="A24" s="5" t="s">
        <v>40</v>
      </c>
      <c r="B24" s="14" t="s">
        <v>11</v>
      </c>
      <c r="C24" s="7"/>
      <c r="D24" s="17"/>
      <c r="E24" s="9">
        <v>2</v>
      </c>
    </row>
    <row r="25" spans="1:5" ht="16.2" thickBot="1" x14ac:dyDescent="0.35">
      <c r="A25" s="8"/>
      <c r="B25" s="6" t="s">
        <v>12</v>
      </c>
      <c r="C25" s="7">
        <v>4.17</v>
      </c>
      <c r="D25" s="17"/>
      <c r="E25" s="9" t="s">
        <v>25</v>
      </c>
    </row>
    <row r="26" spans="1:5" ht="16.2" thickBot="1" x14ac:dyDescent="0.35">
      <c r="A26" s="8"/>
      <c r="B26" s="6" t="s">
        <v>55</v>
      </c>
      <c r="C26" s="7">
        <v>2.19</v>
      </c>
      <c r="D26" s="17"/>
      <c r="E26" s="9" t="s">
        <v>51</v>
      </c>
    </row>
    <row r="27" spans="1:5" ht="16.2" thickBot="1" x14ac:dyDescent="0.35">
      <c r="A27" s="8"/>
      <c r="B27" s="6" t="s">
        <v>56</v>
      </c>
      <c r="C27" s="7">
        <v>1.49</v>
      </c>
      <c r="D27" s="17"/>
      <c r="E27" s="9">
        <v>5</v>
      </c>
    </row>
    <row r="28" spans="1:5" ht="16.2" thickBot="1" x14ac:dyDescent="0.35">
      <c r="A28" s="5"/>
      <c r="B28" s="6" t="s">
        <v>21</v>
      </c>
      <c r="C28" s="7">
        <v>5.99</v>
      </c>
      <c r="D28" s="17"/>
      <c r="E28" s="9" t="s">
        <v>57</v>
      </c>
    </row>
    <row r="29" spans="1:5" ht="16.2" thickBot="1" x14ac:dyDescent="0.35">
      <c r="A29" s="24" t="s">
        <v>54</v>
      </c>
      <c r="B29" s="7">
        <f>+C29+D29</f>
        <v>62.300000000000011</v>
      </c>
      <c r="C29" s="7">
        <f>SUM(C2:C28)</f>
        <v>62.300000000000011</v>
      </c>
      <c r="D29" s="7">
        <f>SUM(D2:D28)</f>
        <v>0</v>
      </c>
    </row>
    <row r="30" spans="1:5" ht="15" thickBot="1" x14ac:dyDescent="0.35"/>
    <row r="31" spans="1:5" ht="16.2" thickBot="1" x14ac:dyDescent="0.35">
      <c r="A31" s="5" t="s">
        <v>20</v>
      </c>
      <c r="B31" s="6" t="s">
        <v>22</v>
      </c>
      <c r="C31" s="7">
        <v>0.99</v>
      </c>
      <c r="D31" s="17"/>
      <c r="E31" s="9" t="s">
        <v>30</v>
      </c>
    </row>
    <row r="32" spans="1:5" ht="16.2" thickBot="1" x14ac:dyDescent="0.35">
      <c r="A32" s="8"/>
      <c r="B32" s="6" t="s">
        <v>23</v>
      </c>
      <c r="C32" s="7">
        <v>0.99</v>
      </c>
      <c r="D32" s="17"/>
      <c r="E32" s="9">
        <v>1</v>
      </c>
    </row>
    <row r="33" spans="1:5" ht="16.2" thickBot="1" x14ac:dyDescent="0.35">
      <c r="A33" s="8"/>
      <c r="B33" s="6" t="s">
        <v>27</v>
      </c>
      <c r="C33" s="7">
        <v>0.99</v>
      </c>
      <c r="D33" s="17"/>
      <c r="E33" s="9">
        <v>2</v>
      </c>
    </row>
    <row r="34" spans="1:5" ht="16.2" thickBot="1" x14ac:dyDescent="0.35">
      <c r="A34" s="8"/>
      <c r="B34" s="6" t="s">
        <v>44</v>
      </c>
      <c r="C34" s="7">
        <v>0.99</v>
      </c>
      <c r="D34" s="17"/>
      <c r="E34" s="9">
        <v>5</v>
      </c>
    </row>
    <row r="35" spans="1:5" ht="16.2" thickBot="1" x14ac:dyDescent="0.35">
      <c r="A35" s="8"/>
      <c r="B35" s="6" t="s">
        <v>31</v>
      </c>
      <c r="C35" s="7">
        <v>0.99</v>
      </c>
      <c r="D35" s="17"/>
      <c r="E35" s="9">
        <v>3</v>
      </c>
    </row>
    <row r="36" spans="1:5" ht="16.2" thickBot="1" x14ac:dyDescent="0.35">
      <c r="A36" s="8"/>
      <c r="B36" s="6"/>
      <c r="C36" s="7"/>
      <c r="D36" s="17"/>
      <c r="E36" s="9"/>
    </row>
    <row r="37" spans="1:5" ht="16.2" thickBot="1" x14ac:dyDescent="0.35">
      <c r="A37" s="8"/>
      <c r="B37" s="6"/>
      <c r="C37" s="7"/>
      <c r="D37" s="17"/>
      <c r="E37" s="9"/>
    </row>
    <row r="38" spans="1:5" ht="16.2" thickBot="1" x14ac:dyDescent="0.35">
      <c r="A38" s="24" t="s">
        <v>54</v>
      </c>
      <c r="B38" s="7">
        <f>+C38+D38</f>
        <v>4.95</v>
      </c>
      <c r="C38" s="7">
        <f>SUM(C31:C37)</f>
        <v>4.95</v>
      </c>
      <c r="D38" s="7">
        <f>SUM(D31:D37)</f>
        <v>0</v>
      </c>
      <c r="E38" s="13"/>
    </row>
    <row r="39" spans="1:5" ht="15" thickBot="1" x14ac:dyDescent="0.35"/>
    <row r="40" spans="1:5" ht="33.6" customHeight="1" thickBot="1" x14ac:dyDescent="0.35">
      <c r="A40" s="1" t="s">
        <v>0</v>
      </c>
      <c r="B40" s="1" t="s">
        <v>1</v>
      </c>
      <c r="C40" s="1" t="s">
        <v>2</v>
      </c>
      <c r="D40" s="16"/>
      <c r="E40" s="11"/>
    </row>
    <row r="41" spans="1:5" ht="16.2" thickBot="1" x14ac:dyDescent="0.35">
      <c r="A41" s="1" t="s">
        <v>15</v>
      </c>
      <c r="B41" s="2" t="s">
        <v>16</v>
      </c>
      <c r="C41" s="3">
        <v>6.49</v>
      </c>
      <c r="D41" s="19"/>
      <c r="E41" s="12">
        <v>1</v>
      </c>
    </row>
    <row r="42" spans="1:5" ht="16.2" thickBot="1" x14ac:dyDescent="0.35">
      <c r="A42" s="4"/>
      <c r="B42" s="2" t="s">
        <v>46</v>
      </c>
      <c r="C42" s="3">
        <f>3.99+3.99</f>
        <v>7.98</v>
      </c>
      <c r="D42" s="19"/>
      <c r="E42" s="12" t="s">
        <v>52</v>
      </c>
    </row>
    <row r="43" spans="1:5" ht="16.2" thickBot="1" x14ac:dyDescent="0.35">
      <c r="A43" s="24" t="s">
        <v>54</v>
      </c>
      <c r="B43" s="23">
        <f>+C43+D43</f>
        <v>14.47</v>
      </c>
      <c r="C43" s="7">
        <f>SUM(C41:C42)</f>
        <v>14.47</v>
      </c>
      <c r="D43" s="7">
        <f>SUM(D41:D42)</f>
        <v>0</v>
      </c>
    </row>
    <row r="44" spans="1:5" ht="15" thickBot="1" x14ac:dyDescent="0.35"/>
    <row r="45" spans="1:5" ht="16.2" thickBot="1" x14ac:dyDescent="0.35">
      <c r="A45" s="24" t="s">
        <v>54</v>
      </c>
      <c r="B45" s="7">
        <f>+C45+D45</f>
        <v>81.720000000000013</v>
      </c>
      <c r="C45" s="7">
        <f>+C43+C38+C29</f>
        <v>81.720000000000013</v>
      </c>
      <c r="D45" s="7">
        <f>+D43+D38+D29</f>
        <v>0</v>
      </c>
    </row>
    <row r="46" spans="1:5" ht="15" x14ac:dyDescent="0.3">
      <c r="A46" t="s">
        <v>58</v>
      </c>
      <c r="B46" s="25">
        <v>6</v>
      </c>
      <c r="C46" s="22"/>
    </row>
    <row r="47" spans="1:5" x14ac:dyDescent="0.3">
      <c r="A47" t="s">
        <v>68</v>
      </c>
      <c r="B47" s="27">
        <f>+B45/B46</f>
        <v>13.620000000000003</v>
      </c>
      <c r="C47" t="s">
        <v>59</v>
      </c>
    </row>
    <row r="48" spans="1:5" x14ac:dyDescent="0.3">
      <c r="A48" t="s">
        <v>79</v>
      </c>
      <c r="B48" s="27">
        <f>+B47/4</f>
        <v>3.4050000000000007</v>
      </c>
      <c r="C48" t="s">
        <v>69</v>
      </c>
    </row>
    <row r="49" spans="5:5" x14ac:dyDescent="0.3">
      <c r="E49" s="26"/>
    </row>
    <row r="50" spans="5:5" x14ac:dyDescent="0.3">
      <c r="E50" s="26"/>
    </row>
    <row r="51" spans="5:5" x14ac:dyDescent="0.3">
      <c r="E51" s="26"/>
    </row>
    <row r="52" spans="5:5" x14ac:dyDescent="0.3">
      <c r="E52" s="26"/>
    </row>
    <row r="53" spans="5:5" x14ac:dyDescent="0.3">
      <c r="E53" s="26"/>
    </row>
    <row r="54" spans="5:5" x14ac:dyDescent="0.3">
      <c r="E54" s="26"/>
    </row>
    <row r="55" spans="5:5" x14ac:dyDescent="0.3">
      <c r="E55" s="26"/>
    </row>
    <row r="56" spans="5:5" x14ac:dyDescent="0.3">
      <c r="E56" s="26"/>
    </row>
    <row r="57" spans="5:5" x14ac:dyDescent="0.3">
      <c r="E57" s="26"/>
    </row>
    <row r="58" spans="5:5" x14ac:dyDescent="0.3">
      <c r="E58" s="26"/>
    </row>
    <row r="59" spans="5:5" x14ac:dyDescent="0.3">
      <c r="E59" s="26"/>
    </row>
    <row r="60" spans="5:5" x14ac:dyDescent="0.3">
      <c r="E60" s="26"/>
    </row>
    <row r="61" spans="5:5" x14ac:dyDescent="0.3">
      <c r="E61" s="26"/>
    </row>
    <row r="62" spans="5:5" x14ac:dyDescent="0.3">
      <c r="E62" s="26"/>
    </row>
    <row r="63" spans="5:5" x14ac:dyDescent="0.3">
      <c r="E63" s="26"/>
    </row>
    <row r="64" spans="5:5" x14ac:dyDescent="0.3">
      <c r="E64" s="26"/>
    </row>
    <row r="65" spans="5:5" x14ac:dyDescent="0.3">
      <c r="E65" s="26"/>
    </row>
    <row r="66" spans="5:5" x14ac:dyDescent="0.3">
      <c r="E66" s="26"/>
    </row>
    <row r="67" spans="5:5" x14ac:dyDescent="0.3">
      <c r="E67" s="26"/>
    </row>
    <row r="68" spans="5:5" x14ac:dyDescent="0.3">
      <c r="E68" s="26"/>
    </row>
    <row r="69" spans="5:5" x14ac:dyDescent="0.3">
      <c r="E69" s="26"/>
    </row>
    <row r="70" spans="5:5" x14ac:dyDescent="0.3">
      <c r="E70" s="26"/>
    </row>
    <row r="71" spans="5:5" x14ac:dyDescent="0.3">
      <c r="E71" s="26"/>
    </row>
    <row r="72" spans="5:5" x14ac:dyDescent="0.3">
      <c r="E72" s="26"/>
    </row>
    <row r="73" spans="5:5" x14ac:dyDescent="0.3">
      <c r="E73" s="26"/>
    </row>
    <row r="74" spans="5:5" x14ac:dyDescent="0.3">
      <c r="E74" s="26"/>
    </row>
    <row r="75" spans="5:5" x14ac:dyDescent="0.3">
      <c r="E75" s="26"/>
    </row>
    <row r="76" spans="5:5" x14ac:dyDescent="0.3">
      <c r="E76" s="26"/>
    </row>
    <row r="77" spans="5:5" x14ac:dyDescent="0.3">
      <c r="E77" s="26"/>
    </row>
    <row r="78" spans="5:5" x14ac:dyDescent="0.3">
      <c r="E78" s="26"/>
    </row>
    <row r="79" spans="5:5" x14ac:dyDescent="0.3">
      <c r="E79" s="26"/>
    </row>
    <row r="80" spans="5:5" x14ac:dyDescent="0.3">
      <c r="E80" s="26"/>
    </row>
    <row r="81" spans="5:5" x14ac:dyDescent="0.3">
      <c r="E81" s="26"/>
    </row>
    <row r="82" spans="5:5" x14ac:dyDescent="0.3">
      <c r="E82" s="26"/>
    </row>
    <row r="83" spans="5:5" x14ac:dyDescent="0.3">
      <c r="E83" s="26"/>
    </row>
    <row r="84" spans="5:5" x14ac:dyDescent="0.3">
      <c r="E84" s="26"/>
    </row>
    <row r="85" spans="5:5" x14ac:dyDescent="0.3">
      <c r="E85" s="26"/>
    </row>
    <row r="86" spans="5:5" x14ac:dyDescent="0.3">
      <c r="E86" s="26"/>
    </row>
    <row r="87" spans="5:5" x14ac:dyDescent="0.3">
      <c r="E87" s="26"/>
    </row>
    <row r="88" spans="5:5" x14ac:dyDescent="0.3">
      <c r="E88" s="26"/>
    </row>
    <row r="89" spans="5:5" x14ac:dyDescent="0.3">
      <c r="E89" s="26"/>
    </row>
    <row r="90" spans="5:5" x14ac:dyDescent="0.3">
      <c r="E90" s="26"/>
    </row>
    <row r="91" spans="5:5" x14ac:dyDescent="0.3">
      <c r="E91" s="26"/>
    </row>
    <row r="92" spans="5:5" x14ac:dyDescent="0.3">
      <c r="E92" s="26"/>
    </row>
    <row r="93" spans="5:5" x14ac:dyDescent="0.3">
      <c r="E93" s="26"/>
    </row>
    <row r="94" spans="5:5" x14ac:dyDescent="0.3">
      <c r="E94" s="26"/>
    </row>
    <row r="95" spans="5:5" x14ac:dyDescent="0.3">
      <c r="E95" s="26"/>
    </row>
    <row r="96" spans="5:5" x14ac:dyDescent="0.3">
      <c r="E96" s="26"/>
    </row>
    <row r="97" spans="5:5" x14ac:dyDescent="0.3">
      <c r="E97" s="26"/>
    </row>
    <row r="98" spans="5:5" x14ac:dyDescent="0.3">
      <c r="E98" s="26"/>
    </row>
    <row r="99" spans="5:5" x14ac:dyDescent="0.3">
      <c r="E99" s="26"/>
    </row>
    <row r="100" spans="5:5" x14ac:dyDescent="0.3">
      <c r="E100" s="26"/>
    </row>
    <row r="101" spans="5:5" x14ac:dyDescent="0.3">
      <c r="E101" s="26"/>
    </row>
    <row r="102" spans="5:5" x14ac:dyDescent="0.3">
      <c r="E102" s="26"/>
    </row>
    <row r="103" spans="5:5" x14ac:dyDescent="0.3">
      <c r="E103" s="26"/>
    </row>
    <row r="104" spans="5:5" x14ac:dyDescent="0.3">
      <c r="E104" s="26"/>
    </row>
    <row r="105" spans="5:5" x14ac:dyDescent="0.3">
      <c r="E105" s="26"/>
    </row>
    <row r="106" spans="5:5" x14ac:dyDescent="0.3">
      <c r="E106" s="26"/>
    </row>
    <row r="107" spans="5:5" x14ac:dyDescent="0.3">
      <c r="E107" s="26"/>
    </row>
    <row r="108" spans="5:5" x14ac:dyDescent="0.3">
      <c r="E108" s="26"/>
    </row>
    <row r="109" spans="5:5" x14ac:dyDescent="0.3">
      <c r="E109" s="26"/>
    </row>
    <row r="110" spans="5:5" x14ac:dyDescent="0.3">
      <c r="E110" s="26"/>
    </row>
    <row r="111" spans="5:5" x14ac:dyDescent="0.3">
      <c r="E111" s="26"/>
    </row>
    <row r="112" spans="5:5" x14ac:dyDescent="0.3">
      <c r="E112" s="26"/>
    </row>
    <row r="113" spans="5:5" x14ac:dyDescent="0.3">
      <c r="E113" s="26"/>
    </row>
    <row r="114" spans="5:5" x14ac:dyDescent="0.3">
      <c r="E114" s="26"/>
    </row>
    <row r="115" spans="5:5" x14ac:dyDescent="0.3">
      <c r="E115" s="26"/>
    </row>
    <row r="116" spans="5:5" x14ac:dyDescent="0.3">
      <c r="E116" s="26"/>
    </row>
    <row r="117" spans="5:5" x14ac:dyDescent="0.3">
      <c r="E117" s="26"/>
    </row>
    <row r="118" spans="5:5" x14ac:dyDescent="0.3">
      <c r="E118" s="26"/>
    </row>
    <row r="119" spans="5:5" x14ac:dyDescent="0.3">
      <c r="E119" s="26"/>
    </row>
    <row r="120" spans="5:5" x14ac:dyDescent="0.3">
      <c r="E120" s="26"/>
    </row>
    <row r="121" spans="5:5" x14ac:dyDescent="0.3">
      <c r="E121" s="26"/>
    </row>
    <row r="122" spans="5:5" x14ac:dyDescent="0.3">
      <c r="E122" s="26"/>
    </row>
    <row r="123" spans="5:5" x14ac:dyDescent="0.3">
      <c r="E123" s="26"/>
    </row>
    <row r="124" spans="5:5" x14ac:dyDescent="0.3">
      <c r="E124" s="26"/>
    </row>
    <row r="125" spans="5:5" x14ac:dyDescent="0.3">
      <c r="E125" s="26"/>
    </row>
    <row r="126" spans="5:5" x14ac:dyDescent="0.3">
      <c r="E126" s="26"/>
    </row>
    <row r="127" spans="5:5" x14ac:dyDescent="0.3">
      <c r="E127" s="26"/>
    </row>
    <row r="128" spans="5:5" x14ac:dyDescent="0.3">
      <c r="E128" s="26"/>
    </row>
    <row r="129" spans="5:5" x14ac:dyDescent="0.3">
      <c r="E129" s="26"/>
    </row>
    <row r="130" spans="5:5" x14ac:dyDescent="0.3">
      <c r="E130" s="26"/>
    </row>
    <row r="131" spans="5:5" x14ac:dyDescent="0.3">
      <c r="E131" s="26"/>
    </row>
    <row r="132" spans="5:5" x14ac:dyDescent="0.3">
      <c r="E132" s="26"/>
    </row>
    <row r="133" spans="5:5" x14ac:dyDescent="0.3">
      <c r="E133" s="26"/>
    </row>
    <row r="134" spans="5:5" x14ac:dyDescent="0.3">
      <c r="E134" s="26"/>
    </row>
    <row r="135" spans="5:5" x14ac:dyDescent="0.3">
      <c r="E135" s="26"/>
    </row>
    <row r="136" spans="5:5" x14ac:dyDescent="0.3">
      <c r="E136" s="26"/>
    </row>
    <row r="137" spans="5:5" x14ac:dyDescent="0.3">
      <c r="E137" s="26"/>
    </row>
    <row r="138" spans="5:5" x14ac:dyDescent="0.3">
      <c r="E138" s="26"/>
    </row>
    <row r="139" spans="5:5" x14ac:dyDescent="0.3">
      <c r="E139" s="26"/>
    </row>
    <row r="140" spans="5:5" x14ac:dyDescent="0.3">
      <c r="E140" s="26"/>
    </row>
    <row r="141" spans="5:5" x14ac:dyDescent="0.3">
      <c r="E141" s="26"/>
    </row>
    <row r="142" spans="5:5" x14ac:dyDescent="0.3">
      <c r="E142" s="26"/>
    </row>
    <row r="143" spans="5:5" x14ac:dyDescent="0.3">
      <c r="E143" s="26"/>
    </row>
    <row r="144" spans="5:5" x14ac:dyDescent="0.3">
      <c r="E144" s="26"/>
    </row>
    <row r="145" spans="5:5" x14ac:dyDescent="0.3">
      <c r="E145" s="26"/>
    </row>
    <row r="146" spans="5:5" x14ac:dyDescent="0.3">
      <c r="E146" s="26"/>
    </row>
    <row r="147" spans="5:5" x14ac:dyDescent="0.3">
      <c r="E147" s="26"/>
    </row>
    <row r="148" spans="5:5" x14ac:dyDescent="0.3">
      <c r="E148" s="26"/>
    </row>
    <row r="149" spans="5:5" x14ac:dyDescent="0.3">
      <c r="E149" s="26"/>
    </row>
    <row r="150" spans="5:5" x14ac:dyDescent="0.3">
      <c r="E150" s="26"/>
    </row>
    <row r="151" spans="5:5" x14ac:dyDescent="0.3">
      <c r="E151" s="26"/>
    </row>
    <row r="152" spans="5:5" x14ac:dyDescent="0.3">
      <c r="E152" s="26"/>
    </row>
    <row r="153" spans="5:5" x14ac:dyDescent="0.3">
      <c r="E153" s="26"/>
    </row>
    <row r="154" spans="5:5" x14ac:dyDescent="0.3">
      <c r="E154" s="26"/>
    </row>
    <row r="155" spans="5:5" x14ac:dyDescent="0.3">
      <c r="E155" s="26"/>
    </row>
    <row r="156" spans="5:5" x14ac:dyDescent="0.3">
      <c r="E156" s="26"/>
    </row>
    <row r="157" spans="5:5" x14ac:dyDescent="0.3">
      <c r="E157" s="26"/>
    </row>
    <row r="158" spans="5:5" x14ac:dyDescent="0.3">
      <c r="E158" s="26"/>
    </row>
    <row r="159" spans="5:5" x14ac:dyDescent="0.3">
      <c r="E159" s="26"/>
    </row>
    <row r="160" spans="5:5" x14ac:dyDescent="0.3">
      <c r="E160" s="26"/>
    </row>
    <row r="161" spans="5:5" x14ac:dyDescent="0.3">
      <c r="E161" s="26"/>
    </row>
    <row r="162" spans="5:5" x14ac:dyDescent="0.3">
      <c r="E162" s="26"/>
    </row>
    <row r="163" spans="5:5" x14ac:dyDescent="0.3">
      <c r="E163" s="26"/>
    </row>
    <row r="164" spans="5:5" x14ac:dyDescent="0.3">
      <c r="E164" s="26"/>
    </row>
    <row r="165" spans="5:5" x14ac:dyDescent="0.3">
      <c r="E165" s="26"/>
    </row>
    <row r="166" spans="5:5" x14ac:dyDescent="0.3">
      <c r="E166" s="26"/>
    </row>
    <row r="167" spans="5:5" x14ac:dyDescent="0.3">
      <c r="E167" s="26"/>
    </row>
    <row r="168" spans="5:5" x14ac:dyDescent="0.3">
      <c r="E168" s="26"/>
    </row>
    <row r="169" spans="5:5" x14ac:dyDescent="0.3">
      <c r="E169" s="26"/>
    </row>
    <row r="170" spans="5:5" x14ac:dyDescent="0.3">
      <c r="E170" s="26"/>
    </row>
    <row r="171" spans="5:5" x14ac:dyDescent="0.3">
      <c r="E171" s="26"/>
    </row>
    <row r="172" spans="5:5" x14ac:dyDescent="0.3">
      <c r="E172" s="26"/>
    </row>
    <row r="173" spans="5:5" x14ac:dyDescent="0.3">
      <c r="E173" s="26"/>
    </row>
    <row r="174" spans="5:5" x14ac:dyDescent="0.3">
      <c r="E174" s="26"/>
    </row>
    <row r="175" spans="5:5" x14ac:dyDescent="0.3">
      <c r="E175" s="26"/>
    </row>
    <row r="176" spans="5:5" x14ac:dyDescent="0.3">
      <c r="E176" s="26"/>
    </row>
    <row r="177" spans="5:5" x14ac:dyDescent="0.3">
      <c r="E177" s="26"/>
    </row>
    <row r="178" spans="5:5" x14ac:dyDescent="0.3">
      <c r="E178" s="26"/>
    </row>
    <row r="179" spans="5:5" x14ac:dyDescent="0.3">
      <c r="E179" s="26"/>
    </row>
    <row r="180" spans="5:5" x14ac:dyDescent="0.3">
      <c r="E180" s="26"/>
    </row>
    <row r="181" spans="5:5" x14ac:dyDescent="0.3">
      <c r="E181" s="26"/>
    </row>
    <row r="182" spans="5:5" x14ac:dyDescent="0.3">
      <c r="E182" s="26"/>
    </row>
    <row r="183" spans="5:5" x14ac:dyDescent="0.3">
      <c r="E183" s="26"/>
    </row>
    <row r="184" spans="5:5" x14ac:dyDescent="0.3">
      <c r="E184" s="26"/>
    </row>
    <row r="185" spans="5:5" x14ac:dyDescent="0.3">
      <c r="E185" s="26"/>
    </row>
    <row r="186" spans="5:5" x14ac:dyDescent="0.3">
      <c r="E186" s="26"/>
    </row>
    <row r="187" spans="5:5" x14ac:dyDescent="0.3">
      <c r="E187" s="26"/>
    </row>
    <row r="188" spans="5:5" x14ac:dyDescent="0.3">
      <c r="E188" s="26"/>
    </row>
    <row r="189" spans="5:5" x14ac:dyDescent="0.3">
      <c r="E189" s="26"/>
    </row>
    <row r="190" spans="5:5" x14ac:dyDescent="0.3">
      <c r="E190" s="26"/>
    </row>
    <row r="191" spans="5:5" x14ac:dyDescent="0.3">
      <c r="E191" s="26"/>
    </row>
    <row r="192" spans="5:5" x14ac:dyDescent="0.3">
      <c r="E192" s="26"/>
    </row>
    <row r="193" spans="5:5" x14ac:dyDescent="0.3">
      <c r="E193" s="26"/>
    </row>
    <row r="194" spans="5:5" x14ac:dyDescent="0.3">
      <c r="E194" s="26"/>
    </row>
    <row r="195" spans="5:5" x14ac:dyDescent="0.3">
      <c r="E195" s="26"/>
    </row>
    <row r="196" spans="5:5" x14ac:dyDescent="0.3">
      <c r="E196" s="26"/>
    </row>
    <row r="197" spans="5:5" x14ac:dyDescent="0.3">
      <c r="E197" s="26"/>
    </row>
    <row r="198" spans="5:5" x14ac:dyDescent="0.3">
      <c r="E198" s="26"/>
    </row>
    <row r="199" spans="5:5" x14ac:dyDescent="0.3">
      <c r="E199" s="26"/>
    </row>
    <row r="200" spans="5:5" x14ac:dyDescent="0.3">
      <c r="E200" s="26"/>
    </row>
    <row r="201" spans="5:5" x14ac:dyDescent="0.3">
      <c r="E201" s="26"/>
    </row>
    <row r="202" spans="5:5" x14ac:dyDescent="0.3">
      <c r="E202" s="26"/>
    </row>
    <row r="203" spans="5:5" x14ac:dyDescent="0.3">
      <c r="E203" s="26"/>
    </row>
    <row r="204" spans="5:5" x14ac:dyDescent="0.3">
      <c r="E204" s="26"/>
    </row>
    <row r="205" spans="5:5" x14ac:dyDescent="0.3">
      <c r="E205" s="26"/>
    </row>
    <row r="206" spans="5:5" x14ac:dyDescent="0.3">
      <c r="E206" s="26"/>
    </row>
    <row r="207" spans="5:5" x14ac:dyDescent="0.3">
      <c r="E207" s="26"/>
    </row>
    <row r="208" spans="5:5" x14ac:dyDescent="0.3">
      <c r="E208" s="26"/>
    </row>
    <row r="209" spans="5:5" x14ac:dyDescent="0.3">
      <c r="E209" s="26"/>
    </row>
    <row r="210" spans="5:5" x14ac:dyDescent="0.3">
      <c r="E210" s="26"/>
    </row>
    <row r="211" spans="5:5" x14ac:dyDescent="0.3">
      <c r="E211" s="26"/>
    </row>
    <row r="212" spans="5:5" x14ac:dyDescent="0.3">
      <c r="E212" s="26"/>
    </row>
    <row r="213" spans="5:5" x14ac:dyDescent="0.3">
      <c r="E213" s="26"/>
    </row>
    <row r="214" spans="5:5" x14ac:dyDescent="0.3">
      <c r="E214" s="26"/>
    </row>
    <row r="215" spans="5:5" x14ac:dyDescent="0.3">
      <c r="E215" s="26"/>
    </row>
    <row r="216" spans="5:5" x14ac:dyDescent="0.3">
      <c r="E216" s="26"/>
    </row>
    <row r="217" spans="5:5" x14ac:dyDescent="0.3">
      <c r="E217" s="26"/>
    </row>
    <row r="218" spans="5:5" x14ac:dyDescent="0.3">
      <c r="E218" s="26"/>
    </row>
    <row r="219" spans="5:5" x14ac:dyDescent="0.3">
      <c r="E219" s="26"/>
    </row>
    <row r="220" spans="5:5" x14ac:dyDescent="0.3">
      <c r="E220" s="26"/>
    </row>
    <row r="221" spans="5:5" x14ac:dyDescent="0.3">
      <c r="E221" s="26"/>
    </row>
    <row r="222" spans="5:5" x14ac:dyDescent="0.3">
      <c r="E222" s="26"/>
    </row>
    <row r="223" spans="5:5" x14ac:dyDescent="0.3">
      <c r="E223" s="26"/>
    </row>
    <row r="224" spans="5:5" x14ac:dyDescent="0.3">
      <c r="E224" s="26"/>
    </row>
    <row r="225" spans="5:5" x14ac:dyDescent="0.3">
      <c r="E225" s="26"/>
    </row>
    <row r="226" spans="5:5" x14ac:dyDescent="0.3">
      <c r="E226" s="26"/>
    </row>
    <row r="227" spans="5:5" x14ac:dyDescent="0.3">
      <c r="E227" s="26"/>
    </row>
    <row r="228" spans="5:5" x14ac:dyDescent="0.3">
      <c r="E228" s="26"/>
    </row>
    <row r="229" spans="5:5" x14ac:dyDescent="0.3">
      <c r="E229" s="26"/>
    </row>
    <row r="230" spans="5:5" x14ac:dyDescent="0.3">
      <c r="E230" s="26"/>
    </row>
    <row r="231" spans="5:5" x14ac:dyDescent="0.3">
      <c r="E231" s="26"/>
    </row>
    <row r="232" spans="5:5" x14ac:dyDescent="0.3">
      <c r="E232" s="26"/>
    </row>
    <row r="233" spans="5:5" x14ac:dyDescent="0.3">
      <c r="E233" s="26"/>
    </row>
    <row r="234" spans="5:5" x14ac:dyDescent="0.3">
      <c r="E234" s="26"/>
    </row>
    <row r="235" spans="5:5" x14ac:dyDescent="0.3">
      <c r="E235" s="26"/>
    </row>
    <row r="236" spans="5:5" x14ac:dyDescent="0.3">
      <c r="E236" s="26"/>
    </row>
    <row r="237" spans="5:5" x14ac:dyDescent="0.3">
      <c r="E237" s="26"/>
    </row>
    <row r="238" spans="5:5" x14ac:dyDescent="0.3">
      <c r="E238" s="26"/>
    </row>
    <row r="239" spans="5:5" x14ac:dyDescent="0.3">
      <c r="E239" s="26"/>
    </row>
    <row r="240" spans="5:5" x14ac:dyDescent="0.3">
      <c r="E240" s="26"/>
    </row>
    <row r="241" spans="5:5" x14ac:dyDescent="0.3">
      <c r="E241" s="26"/>
    </row>
    <row r="242" spans="5:5" x14ac:dyDescent="0.3">
      <c r="E242" s="26"/>
    </row>
    <row r="243" spans="5:5" x14ac:dyDescent="0.3">
      <c r="E243" s="26"/>
    </row>
    <row r="244" spans="5:5" x14ac:dyDescent="0.3">
      <c r="E244" s="26"/>
    </row>
    <row r="245" spans="5:5" x14ac:dyDescent="0.3">
      <c r="E245" s="26"/>
    </row>
    <row r="246" spans="5:5" x14ac:dyDescent="0.3">
      <c r="E246" s="26"/>
    </row>
    <row r="247" spans="5:5" x14ac:dyDescent="0.3">
      <c r="E247" s="26"/>
    </row>
    <row r="248" spans="5:5" x14ac:dyDescent="0.3">
      <c r="E248" s="26"/>
    </row>
    <row r="249" spans="5:5" x14ac:dyDescent="0.3">
      <c r="E249" s="26"/>
    </row>
    <row r="250" spans="5:5" x14ac:dyDescent="0.3">
      <c r="E250" s="26"/>
    </row>
    <row r="251" spans="5:5" x14ac:dyDescent="0.3">
      <c r="E251" s="26"/>
    </row>
    <row r="252" spans="5:5" x14ac:dyDescent="0.3">
      <c r="E252" s="26"/>
    </row>
    <row r="253" spans="5:5" x14ac:dyDescent="0.3">
      <c r="E253" s="26"/>
    </row>
    <row r="254" spans="5:5" x14ac:dyDescent="0.3">
      <c r="E254" s="26"/>
    </row>
    <row r="255" spans="5:5" x14ac:dyDescent="0.3">
      <c r="E255" s="26"/>
    </row>
    <row r="256" spans="5:5" x14ac:dyDescent="0.3">
      <c r="E256" s="26"/>
    </row>
    <row r="257" spans="5:5" x14ac:dyDescent="0.3">
      <c r="E257" s="26"/>
    </row>
    <row r="258" spans="5:5" x14ac:dyDescent="0.3">
      <c r="E258" s="26"/>
    </row>
    <row r="259" spans="5:5" x14ac:dyDescent="0.3">
      <c r="E259" s="26"/>
    </row>
    <row r="260" spans="5:5" x14ac:dyDescent="0.3">
      <c r="E260" s="26"/>
    </row>
    <row r="261" spans="5:5" x14ac:dyDescent="0.3">
      <c r="E261" s="26"/>
    </row>
    <row r="262" spans="5:5" x14ac:dyDescent="0.3">
      <c r="E262" s="26"/>
    </row>
    <row r="263" spans="5:5" x14ac:dyDescent="0.3">
      <c r="E263" s="26"/>
    </row>
    <row r="264" spans="5:5" x14ac:dyDescent="0.3">
      <c r="E264" s="26"/>
    </row>
    <row r="265" spans="5:5" x14ac:dyDescent="0.3">
      <c r="E265" s="26"/>
    </row>
    <row r="266" spans="5:5" x14ac:dyDescent="0.3">
      <c r="E266" s="26"/>
    </row>
    <row r="267" spans="5:5" x14ac:dyDescent="0.3">
      <c r="E267" s="26"/>
    </row>
    <row r="268" spans="5:5" x14ac:dyDescent="0.3">
      <c r="E268" s="26"/>
    </row>
    <row r="269" spans="5:5" x14ac:dyDescent="0.3">
      <c r="E269" s="26"/>
    </row>
    <row r="270" spans="5:5" x14ac:dyDescent="0.3">
      <c r="E270" s="26"/>
    </row>
    <row r="271" spans="5:5" x14ac:dyDescent="0.3">
      <c r="E271" s="26"/>
    </row>
    <row r="272" spans="5:5" x14ac:dyDescent="0.3">
      <c r="E272" s="26"/>
    </row>
    <row r="273" spans="5:5" x14ac:dyDescent="0.3">
      <c r="E273" s="26"/>
    </row>
    <row r="274" spans="5:5" x14ac:dyDescent="0.3">
      <c r="E274" s="26"/>
    </row>
    <row r="275" spans="5:5" x14ac:dyDescent="0.3">
      <c r="E275" s="26"/>
    </row>
    <row r="276" spans="5:5" x14ac:dyDescent="0.3">
      <c r="E276" s="26"/>
    </row>
    <row r="277" spans="5:5" x14ac:dyDescent="0.3">
      <c r="E277" s="26"/>
    </row>
    <row r="278" spans="5:5" x14ac:dyDescent="0.3">
      <c r="E278" s="26"/>
    </row>
    <row r="279" spans="5:5" x14ac:dyDescent="0.3">
      <c r="E279" s="26"/>
    </row>
    <row r="280" spans="5:5" x14ac:dyDescent="0.3">
      <c r="E280" s="26"/>
    </row>
    <row r="281" spans="5:5" x14ac:dyDescent="0.3">
      <c r="E281" s="26"/>
    </row>
    <row r="282" spans="5:5" x14ac:dyDescent="0.3">
      <c r="E282" s="26"/>
    </row>
    <row r="283" spans="5:5" x14ac:dyDescent="0.3">
      <c r="E283" s="26"/>
    </row>
    <row r="284" spans="5:5" x14ac:dyDescent="0.3">
      <c r="E284" s="26"/>
    </row>
    <row r="285" spans="5:5" x14ac:dyDescent="0.3">
      <c r="E285" s="26"/>
    </row>
    <row r="286" spans="5:5" x14ac:dyDescent="0.3">
      <c r="E286" s="26"/>
    </row>
    <row r="287" spans="5:5" x14ac:dyDescent="0.3">
      <c r="E287" s="26"/>
    </row>
    <row r="288" spans="5:5" x14ac:dyDescent="0.3">
      <c r="E288" s="26"/>
    </row>
    <row r="289" spans="5:5" x14ac:dyDescent="0.3">
      <c r="E289" s="26"/>
    </row>
    <row r="290" spans="5:5" x14ac:dyDescent="0.3">
      <c r="E290" s="26"/>
    </row>
    <row r="291" spans="5:5" x14ac:dyDescent="0.3">
      <c r="E291" s="26"/>
    </row>
    <row r="292" spans="5:5" x14ac:dyDescent="0.3">
      <c r="E292" s="26"/>
    </row>
    <row r="293" spans="5:5" x14ac:dyDescent="0.3">
      <c r="E293" s="26"/>
    </row>
    <row r="294" spans="5:5" x14ac:dyDescent="0.3">
      <c r="E294" s="26"/>
    </row>
    <row r="295" spans="5:5" x14ac:dyDescent="0.3">
      <c r="E295" s="26"/>
    </row>
    <row r="296" spans="5:5" x14ac:dyDescent="0.3">
      <c r="E296" s="26"/>
    </row>
    <row r="297" spans="5:5" x14ac:dyDescent="0.3">
      <c r="E297" s="26"/>
    </row>
    <row r="298" spans="5:5" x14ac:dyDescent="0.3">
      <c r="E298" s="26"/>
    </row>
    <row r="299" spans="5:5" x14ac:dyDescent="0.3">
      <c r="E299" s="26"/>
    </row>
    <row r="300" spans="5:5" x14ac:dyDescent="0.3">
      <c r="E300" s="26"/>
    </row>
    <row r="301" spans="5:5" x14ac:dyDescent="0.3">
      <c r="E301" s="26"/>
    </row>
    <row r="302" spans="5:5" x14ac:dyDescent="0.3">
      <c r="E302" s="26"/>
    </row>
    <row r="303" spans="5:5" x14ac:dyDescent="0.3">
      <c r="E303" s="26"/>
    </row>
    <row r="304" spans="5:5" x14ac:dyDescent="0.3">
      <c r="E304" s="26"/>
    </row>
    <row r="305" spans="5:5" x14ac:dyDescent="0.3">
      <c r="E305" s="26"/>
    </row>
    <row r="306" spans="5:5" x14ac:dyDescent="0.3">
      <c r="E306" s="26"/>
    </row>
    <row r="307" spans="5:5" x14ac:dyDescent="0.3">
      <c r="E307" s="26"/>
    </row>
  </sheetData>
  <pageMargins left="0.5" right="0.25" top="0.5" bottom="0.5" header="0.3" footer="0.3"/>
  <pageSetup scale="85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 List</vt:lpstr>
      <vt:lpstr>Shopping List (5)</vt:lpstr>
      <vt:lpstr>Shopping List (7)</vt:lpstr>
      <vt:lpstr>Shopping List (8)</vt:lpstr>
      <vt:lpstr>Shopping List (6)</vt:lpstr>
      <vt:lpstr>Shopping List (3)</vt:lpstr>
      <vt:lpstr>Shopping List (4)</vt:lpstr>
      <vt:lpstr>Shopping List (2)</vt:lpstr>
      <vt:lpstr>Shopping List 1</vt:lpstr>
      <vt:lpstr>Nutrient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Twitty</dc:creator>
  <cp:lastModifiedBy>Amy Twitty</cp:lastModifiedBy>
  <cp:lastPrinted>2026-04-28T20:58:39Z</cp:lastPrinted>
  <dcterms:created xsi:type="dcterms:W3CDTF">2026-01-06T14:18:07Z</dcterms:created>
  <dcterms:modified xsi:type="dcterms:W3CDTF">2026-04-28T20:58:56Z</dcterms:modified>
</cp:coreProperties>
</file>